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040" activeTab="2"/>
  </bookViews>
  <sheets>
    <sheet name="Tab.1" sheetId="1" r:id="rId1"/>
    <sheet name="Tab.2" sheetId="2" r:id="rId2"/>
    <sheet name="Tab.3" sheetId="3" r:id="rId3"/>
  </sheets>
  <definedNames>
    <definedName name="_xlnm.Print_Area" localSheetId="0">Tab.1!$A$1:$G$11</definedName>
    <definedName name="_xlnm.Print_Area" localSheetId="1">Tab.2!$A$1:$G$13</definedName>
    <definedName name="_xlnm.Print_Area" localSheetId="2">Tab.3!$A$1:$E$16</definedName>
    <definedName name="_xlnm.Print_Titles" localSheetId="0">Tab.1!$4:$4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3"/>
  <c r="D14"/>
  <c r="C14"/>
  <c r="B14"/>
  <c r="E13"/>
  <c r="D13"/>
  <c r="E12"/>
  <c r="D12"/>
  <c r="E11"/>
  <c r="D11"/>
  <c r="C13"/>
  <c r="B13"/>
  <c r="B12"/>
  <c r="C12"/>
  <c r="B11"/>
  <c r="C11"/>
  <c r="E10"/>
  <c r="D10"/>
  <c r="C10"/>
  <c r="B10"/>
  <c r="E7"/>
  <c r="D7"/>
  <c r="C7"/>
  <c r="B7"/>
  <c r="E11" i="2"/>
  <c r="F11"/>
  <c r="C11"/>
  <c r="G10"/>
  <c r="D9"/>
  <c r="G9" s="1"/>
  <c r="E9"/>
  <c r="F9"/>
  <c r="C9"/>
  <c r="G8"/>
  <c r="G6"/>
  <c r="G5"/>
  <c r="G9" i="1"/>
  <c r="G8"/>
  <c r="G7"/>
  <c r="G6"/>
  <c r="G5"/>
  <c r="F7" i="2"/>
  <c r="E7"/>
  <c r="D7"/>
  <c r="C7"/>
  <c r="C9" i="1"/>
  <c r="D7"/>
  <c r="D9" s="1"/>
  <c r="E7"/>
  <c r="E9" s="1"/>
  <c r="F7"/>
  <c r="F9" s="1"/>
  <c r="C7"/>
  <c r="D11" i="2" l="1"/>
  <c r="G11" s="1"/>
  <c r="G7"/>
</calcChain>
</file>

<file path=xl/sharedStrings.xml><?xml version="1.0" encoding="utf-8"?>
<sst xmlns="http://schemas.openxmlformats.org/spreadsheetml/2006/main" count="55" uniqueCount="35">
  <si>
    <t>Titolo I</t>
  </si>
  <si>
    <t>Titolo III</t>
  </si>
  <si>
    <t>Andamento delle spese nell'esercizio 2020*</t>
  </si>
  <si>
    <r>
      <rPr>
        <b/>
        <sz val="12"/>
        <color theme="1"/>
        <rFont val="Times New Roman"/>
        <family val="1"/>
      </rPr>
      <t>Competenza</t>
    </r>
    <r>
      <rPr>
        <sz val="12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(in miliardi di euro)</t>
    </r>
  </si>
  <si>
    <t>Titoli</t>
  </si>
  <si>
    <t>Spese correnti</t>
  </si>
  <si>
    <t>Previsioni iniziali</t>
  </si>
  <si>
    <t>Previsioni definitive</t>
  </si>
  <si>
    <t>Impegni</t>
  </si>
  <si>
    <t>Pagamenti</t>
  </si>
  <si>
    <t>% Pagamenti su previsioni definitive</t>
  </si>
  <si>
    <t>Spese in conto capitale</t>
  </si>
  <si>
    <t>Titolo II</t>
  </si>
  <si>
    <t>Spese finali</t>
  </si>
  <si>
    <t>Rimborso passività finanziarie</t>
  </si>
  <si>
    <t>Totali</t>
  </si>
  <si>
    <t>* Al lordo delle regolazioni contabili e debitorie</t>
  </si>
  <si>
    <t>Andamento delle entrate nell'esercizio 2020*</t>
  </si>
  <si>
    <t>Entrate tributarie</t>
  </si>
  <si>
    <t>Entrate extratributarie</t>
  </si>
  <si>
    <t>Entrate correnti</t>
  </si>
  <si>
    <t>Alienazioni e ammortamento di beni patrimoniali e riscossione di crediti</t>
  </si>
  <si>
    <t>Titolo IV</t>
  </si>
  <si>
    <t>Accensione di prestiti</t>
  </si>
  <si>
    <t>Entrate finali</t>
  </si>
  <si>
    <t>Tipologia</t>
  </si>
  <si>
    <t>Accertamenti o Impegni</t>
  </si>
  <si>
    <t>Incassi o Pagamenti</t>
  </si>
  <si>
    <t>Risparmio pubblico</t>
  </si>
  <si>
    <t>Saldo netto da finanziare</t>
  </si>
  <si>
    <t>Indebitamento netto</t>
  </si>
  <si>
    <t>Ricorso al mercato</t>
  </si>
  <si>
    <t>Saldo complessivo</t>
  </si>
  <si>
    <t>Disavanzo primario</t>
  </si>
  <si>
    <t>Andamento  dei risultati differenziali nell'esercizio 2020*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</si>
</sst>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165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10" fontId="1" fillId="0" borderId="4" xfId="1" applyNumberFormat="1" applyFont="1" applyBorder="1" applyAlignment="1">
      <alignment horizontal="center" vertical="center"/>
    </xf>
    <xf numFmtId="10" fontId="1" fillId="0" borderId="12" xfId="1" applyNumberFormat="1" applyFont="1" applyBorder="1" applyAlignment="1">
      <alignment horizontal="center" vertical="center"/>
    </xf>
    <xf numFmtId="10" fontId="1" fillId="0" borderId="16" xfId="1" applyNumberFormat="1" applyFont="1" applyBorder="1" applyAlignment="1">
      <alignment horizontal="center" vertical="center"/>
    </xf>
    <xf numFmtId="10" fontId="1" fillId="0" borderId="25" xfId="1" applyNumberFormat="1" applyFont="1" applyBorder="1" applyAlignment="1">
      <alignment horizontal="center" vertical="center"/>
    </xf>
    <xf numFmtId="10" fontId="1" fillId="0" borderId="7" xfId="1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="98" zoomScaleNormal="98" workbookViewId="0">
      <selection sqref="A1:G1"/>
    </sheetView>
  </sheetViews>
  <sheetFormatPr defaultRowHeight="15"/>
  <cols>
    <col min="1" max="1" width="9" customWidth="1"/>
    <col min="2" max="2" width="22.5703125" customWidth="1"/>
    <col min="3" max="7" width="12.7109375" customWidth="1"/>
  </cols>
  <sheetData>
    <row r="1" spans="1:7" ht="24" customHeight="1">
      <c r="A1" s="38" t="s">
        <v>2</v>
      </c>
      <c r="B1" s="39"/>
      <c r="C1" s="39"/>
      <c r="D1" s="39"/>
      <c r="E1" s="39"/>
      <c r="F1" s="39"/>
      <c r="G1" s="40"/>
    </row>
    <row r="2" spans="1:7" ht="15.75" customHeight="1">
      <c r="A2" s="45" t="s">
        <v>3</v>
      </c>
      <c r="B2" s="46"/>
      <c r="C2" s="46"/>
      <c r="D2" s="46"/>
      <c r="E2" s="46"/>
      <c r="F2" s="46"/>
      <c r="G2" s="47"/>
    </row>
    <row r="3" spans="1:7">
      <c r="A3" s="17"/>
      <c r="B3" s="18"/>
      <c r="C3" s="18"/>
      <c r="D3" s="18"/>
      <c r="E3" s="18"/>
      <c r="F3" s="18"/>
      <c r="G3" s="19"/>
    </row>
    <row r="4" spans="1:7" ht="50.25" customHeight="1">
      <c r="A4" s="41" t="s">
        <v>4</v>
      </c>
      <c r="B4" s="42"/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</row>
    <row r="5" spans="1:7" ht="35.1" customHeight="1">
      <c r="A5" s="3" t="s">
        <v>0</v>
      </c>
      <c r="B5" s="4" t="s">
        <v>5</v>
      </c>
      <c r="C5" s="5">
        <v>607.4</v>
      </c>
      <c r="D5" s="5">
        <v>703.6</v>
      </c>
      <c r="E5" s="5">
        <v>670.9</v>
      </c>
      <c r="F5" s="5">
        <v>646.5</v>
      </c>
      <c r="G5" s="20">
        <f>F5/D5</f>
        <v>0.9188459351904491</v>
      </c>
    </row>
    <row r="6" spans="1:7" ht="35.1" customHeight="1">
      <c r="A6" s="13" t="s">
        <v>12</v>
      </c>
      <c r="B6" s="14" t="s">
        <v>11</v>
      </c>
      <c r="C6" s="15">
        <v>55.2</v>
      </c>
      <c r="D6" s="16">
        <v>171.3</v>
      </c>
      <c r="E6" s="16">
        <v>169.1</v>
      </c>
      <c r="F6" s="16">
        <v>98</v>
      </c>
      <c r="G6" s="21">
        <f>F6/D6</f>
        <v>0.57209573847051953</v>
      </c>
    </row>
    <row r="7" spans="1:7" ht="35.1" customHeight="1">
      <c r="A7" s="43" t="s">
        <v>13</v>
      </c>
      <c r="B7" s="44"/>
      <c r="C7" s="12">
        <f>C5+C6</f>
        <v>662.6</v>
      </c>
      <c r="D7" s="12">
        <f t="shared" ref="D7:F7" si="0">D5+D6</f>
        <v>874.90000000000009</v>
      </c>
      <c r="E7" s="12">
        <f t="shared" si="0"/>
        <v>840</v>
      </c>
      <c r="F7" s="12">
        <f t="shared" si="0"/>
        <v>744.5</v>
      </c>
      <c r="G7" s="20">
        <f>F7/D7</f>
        <v>0.85095439478797563</v>
      </c>
    </row>
    <row r="8" spans="1:7" ht="35.1" customHeight="1">
      <c r="A8" s="6" t="s">
        <v>1</v>
      </c>
      <c r="B8" s="7" t="s">
        <v>14</v>
      </c>
      <c r="C8" s="8">
        <v>234.8</v>
      </c>
      <c r="D8" s="9">
        <v>263.8</v>
      </c>
      <c r="E8" s="10">
        <v>236</v>
      </c>
      <c r="F8" s="10">
        <v>236</v>
      </c>
      <c r="G8" s="20">
        <f>F8/D8</f>
        <v>0.89461713419257005</v>
      </c>
    </row>
    <row r="9" spans="1:7" ht="35.1" customHeight="1">
      <c r="A9" s="43" t="s">
        <v>15</v>
      </c>
      <c r="B9" s="44"/>
      <c r="C9" s="12">
        <f>C7+C8</f>
        <v>897.40000000000009</v>
      </c>
      <c r="D9" s="12">
        <f t="shared" ref="D9" si="1">D7+D8</f>
        <v>1138.7</v>
      </c>
      <c r="E9" s="12">
        <f t="shared" ref="E9" si="2">E7+E8</f>
        <v>1076</v>
      </c>
      <c r="F9" s="12">
        <f t="shared" ref="F9" si="3">F7+F8</f>
        <v>980.5</v>
      </c>
      <c r="G9" s="22">
        <f>F9/D9</f>
        <v>0.86106964081847714</v>
      </c>
    </row>
    <row r="11" spans="1:7">
      <c r="A11" s="37" t="s">
        <v>16</v>
      </c>
      <c r="B11" s="37"/>
      <c r="C11" s="37"/>
      <c r="D11" s="37"/>
    </row>
  </sheetData>
  <mergeCells count="6">
    <mergeCell ref="A11:D11"/>
    <mergeCell ref="A1:G1"/>
    <mergeCell ref="A4:B4"/>
    <mergeCell ref="A7:B7"/>
    <mergeCell ref="A9:B9"/>
    <mergeCell ref="A2:G2"/>
  </mergeCells>
  <phoneticPr fontId="2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opLeftCell="A6" workbookViewId="0">
      <selection activeCell="A13" sqref="A13:D13"/>
    </sheetView>
  </sheetViews>
  <sheetFormatPr defaultRowHeight="15"/>
  <cols>
    <col min="1" max="1" width="9" customWidth="1"/>
    <col min="2" max="2" width="22.28515625" customWidth="1"/>
    <col min="3" max="7" width="12.7109375" customWidth="1"/>
  </cols>
  <sheetData>
    <row r="1" spans="1:7" ht="24" customHeight="1">
      <c r="A1" s="38" t="s">
        <v>17</v>
      </c>
      <c r="B1" s="39"/>
      <c r="C1" s="39"/>
      <c r="D1" s="39"/>
      <c r="E1" s="39"/>
      <c r="F1" s="39"/>
      <c r="G1" s="40"/>
    </row>
    <row r="2" spans="1:7" ht="15.75">
      <c r="A2" s="45" t="s">
        <v>3</v>
      </c>
      <c r="B2" s="46"/>
      <c r="C2" s="46"/>
      <c r="D2" s="46"/>
      <c r="E2" s="46"/>
      <c r="F2" s="46"/>
      <c r="G2" s="47"/>
    </row>
    <row r="3" spans="1:7">
      <c r="A3" s="17"/>
      <c r="B3" s="18"/>
      <c r="C3" s="18"/>
      <c r="D3" s="18"/>
      <c r="E3" s="18"/>
      <c r="F3" s="18"/>
      <c r="G3" s="19"/>
    </row>
    <row r="4" spans="1:7" ht="50.25" customHeight="1">
      <c r="A4" s="41" t="s">
        <v>4</v>
      </c>
      <c r="B4" s="42"/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</row>
    <row r="5" spans="1:7" ht="35.1" customHeight="1">
      <c r="A5" s="3" t="s">
        <v>0</v>
      </c>
      <c r="B5" s="4" t="s">
        <v>18</v>
      </c>
      <c r="C5" s="5">
        <v>513.6</v>
      </c>
      <c r="D5" s="5">
        <v>462.9</v>
      </c>
      <c r="E5" s="5">
        <v>480.8</v>
      </c>
      <c r="F5" s="5">
        <v>454.2</v>
      </c>
      <c r="G5" s="23">
        <f t="shared" ref="G5:G11" si="0">F5/D5</f>
        <v>0.9812054439403759</v>
      </c>
    </row>
    <row r="6" spans="1:7" ht="35.1" customHeight="1">
      <c r="A6" s="13" t="s">
        <v>12</v>
      </c>
      <c r="B6" s="14" t="s">
        <v>19</v>
      </c>
      <c r="C6" s="15">
        <v>68.099999999999994</v>
      </c>
      <c r="D6" s="16">
        <v>70.2</v>
      </c>
      <c r="E6" s="16">
        <v>84.6</v>
      </c>
      <c r="F6" s="16">
        <v>60.8</v>
      </c>
      <c r="G6" s="24">
        <f t="shared" si="0"/>
        <v>0.86609686609686598</v>
      </c>
    </row>
    <row r="7" spans="1:7" ht="35.1" customHeight="1">
      <c r="A7" s="43" t="s">
        <v>20</v>
      </c>
      <c r="B7" s="44"/>
      <c r="C7" s="12">
        <f>C5+C6</f>
        <v>581.70000000000005</v>
      </c>
      <c r="D7" s="12">
        <f t="shared" ref="D7:F7" si="1">D5+D6</f>
        <v>533.1</v>
      </c>
      <c r="E7" s="12">
        <f t="shared" si="1"/>
        <v>565.4</v>
      </c>
      <c r="F7" s="12">
        <f t="shared" si="1"/>
        <v>515</v>
      </c>
      <c r="G7" s="22">
        <f t="shared" si="0"/>
        <v>0.9660476458450572</v>
      </c>
    </row>
    <row r="8" spans="1:7" ht="65.25" customHeight="1">
      <c r="A8" s="6" t="s">
        <v>1</v>
      </c>
      <c r="B8" s="7" t="s">
        <v>21</v>
      </c>
      <c r="C8" s="8">
        <v>2.2999999999999998</v>
      </c>
      <c r="D8" s="9">
        <v>4.2</v>
      </c>
      <c r="E8" s="10">
        <v>3.8</v>
      </c>
      <c r="F8" s="10">
        <v>3.8</v>
      </c>
      <c r="G8" s="23">
        <f t="shared" si="0"/>
        <v>0.90476190476190466</v>
      </c>
    </row>
    <row r="9" spans="1:7" ht="35.1" customHeight="1">
      <c r="A9" s="43" t="s">
        <v>24</v>
      </c>
      <c r="B9" s="44"/>
      <c r="C9" s="12">
        <f>C7+C8</f>
        <v>584</v>
      </c>
      <c r="D9" s="12">
        <f t="shared" ref="D9:F9" si="2">D7+D8</f>
        <v>537.30000000000007</v>
      </c>
      <c r="E9" s="12">
        <f t="shared" si="2"/>
        <v>569.19999999999993</v>
      </c>
      <c r="F9" s="12">
        <f t="shared" si="2"/>
        <v>518.79999999999995</v>
      </c>
      <c r="G9" s="22">
        <f t="shared" si="0"/>
        <v>0.96556858365903575</v>
      </c>
    </row>
    <row r="10" spans="1:7" ht="35.1" customHeight="1">
      <c r="A10" s="13" t="s">
        <v>22</v>
      </c>
      <c r="B10" s="14" t="s">
        <v>23</v>
      </c>
      <c r="C10" s="15">
        <v>313.39999999999998</v>
      </c>
      <c r="D10" s="16">
        <v>529.79999999999995</v>
      </c>
      <c r="E10" s="16">
        <v>374.3</v>
      </c>
      <c r="F10" s="16">
        <v>374.3</v>
      </c>
      <c r="G10" s="22">
        <f t="shared" si="0"/>
        <v>0.70649301623254068</v>
      </c>
    </row>
    <row r="11" spans="1:7" ht="35.1" customHeight="1">
      <c r="A11" s="43" t="s">
        <v>15</v>
      </c>
      <c r="B11" s="44"/>
      <c r="C11" s="12">
        <f>C9+C10</f>
        <v>897.4</v>
      </c>
      <c r="D11" s="12">
        <f t="shared" ref="D11:F11" si="3">D9+D10</f>
        <v>1067.0999999999999</v>
      </c>
      <c r="E11" s="12">
        <f t="shared" si="3"/>
        <v>943.5</v>
      </c>
      <c r="F11" s="12">
        <f t="shared" si="3"/>
        <v>893.09999999999991</v>
      </c>
      <c r="G11" s="22">
        <f t="shared" si="0"/>
        <v>0.83694124262018554</v>
      </c>
    </row>
    <row r="12" spans="1:7" ht="15" customHeight="1"/>
    <row r="13" spans="1:7" ht="15" customHeight="1">
      <c r="A13" s="37" t="s">
        <v>16</v>
      </c>
      <c r="B13" s="37"/>
      <c r="C13" s="37"/>
      <c r="D13" s="37"/>
    </row>
  </sheetData>
  <mergeCells count="7">
    <mergeCell ref="A13:D13"/>
    <mergeCell ref="A9:B9"/>
    <mergeCell ref="A1:G1"/>
    <mergeCell ref="A2:G2"/>
    <mergeCell ref="A4:B4"/>
    <mergeCell ref="A7:B7"/>
    <mergeCell ref="A11:B1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P11" sqref="P11"/>
    </sheetView>
  </sheetViews>
  <sheetFormatPr defaultRowHeight="15"/>
  <cols>
    <col min="1" max="1" width="30.7109375" customWidth="1"/>
    <col min="2" max="5" width="15.7109375" customWidth="1"/>
  </cols>
  <sheetData>
    <row r="1" spans="1:5" ht="24" customHeight="1">
      <c r="A1" s="38" t="s">
        <v>34</v>
      </c>
      <c r="B1" s="39"/>
      <c r="C1" s="39"/>
      <c r="D1" s="39"/>
      <c r="E1" s="40"/>
    </row>
    <row r="2" spans="1:5" ht="15.75" customHeight="1">
      <c r="A2" s="45" t="s">
        <v>3</v>
      </c>
      <c r="B2" s="46"/>
      <c r="C2" s="46"/>
      <c r="D2" s="46"/>
      <c r="E2" s="47"/>
    </row>
    <row r="3" spans="1:5" ht="15.75" customHeight="1">
      <c r="A3" s="17"/>
      <c r="B3" s="18"/>
      <c r="C3" s="18"/>
      <c r="D3" s="18"/>
      <c r="E3" s="19"/>
    </row>
    <row r="4" spans="1:5" ht="35.1" customHeight="1">
      <c r="A4" s="1" t="s">
        <v>25</v>
      </c>
      <c r="B4" s="2" t="s">
        <v>6</v>
      </c>
      <c r="C4" s="2" t="s">
        <v>7</v>
      </c>
      <c r="D4" s="2" t="s">
        <v>26</v>
      </c>
      <c r="E4" s="2" t="s">
        <v>27</v>
      </c>
    </row>
    <row r="5" spans="1:5" ht="35.1" customHeight="1">
      <c r="A5" s="25" t="s">
        <v>20</v>
      </c>
      <c r="B5" s="28">
        <v>581.70000000000005</v>
      </c>
      <c r="C5" s="28">
        <v>533.1</v>
      </c>
      <c r="D5" s="28">
        <v>565.4</v>
      </c>
      <c r="E5" s="29">
        <v>515</v>
      </c>
    </row>
    <row r="6" spans="1:5" ht="35.1" customHeight="1">
      <c r="A6" s="26" t="s">
        <v>5</v>
      </c>
      <c r="B6" s="15">
        <v>607.4</v>
      </c>
      <c r="C6" s="15">
        <v>703.6</v>
      </c>
      <c r="D6" s="15">
        <v>670.9</v>
      </c>
      <c r="E6" s="30">
        <v>646.5</v>
      </c>
    </row>
    <row r="7" spans="1:5" ht="35.1" customHeight="1">
      <c r="A7" s="11" t="s">
        <v>28</v>
      </c>
      <c r="B7" s="12">
        <f>B5-B6</f>
        <v>-25.699999999999932</v>
      </c>
      <c r="C7" s="12">
        <f>C5-C6</f>
        <v>-170.5</v>
      </c>
      <c r="D7" s="12">
        <f>D5-D6</f>
        <v>-105.5</v>
      </c>
      <c r="E7" s="34">
        <f>E5-E6</f>
        <v>-131.5</v>
      </c>
    </row>
    <row r="8" spans="1:5" ht="35.1" customHeight="1">
      <c r="A8" s="27" t="s">
        <v>24</v>
      </c>
      <c r="B8" s="28">
        <v>584</v>
      </c>
      <c r="C8" s="28">
        <v>537.29999999999995</v>
      </c>
      <c r="D8" s="28">
        <v>569.20000000000005</v>
      </c>
      <c r="E8" s="29">
        <v>518.79999999999995</v>
      </c>
    </row>
    <row r="9" spans="1:5" ht="35.1" customHeight="1">
      <c r="A9" s="26" t="s">
        <v>13</v>
      </c>
      <c r="B9" s="31">
        <v>662.6</v>
      </c>
      <c r="C9" s="31">
        <v>874.9</v>
      </c>
      <c r="D9" s="31">
        <v>840</v>
      </c>
      <c r="E9" s="32">
        <v>744.5</v>
      </c>
    </row>
    <row r="10" spans="1:5" ht="35.1" customHeight="1">
      <c r="A10" s="33" t="s">
        <v>29</v>
      </c>
      <c r="B10" s="12">
        <f>B8-B9</f>
        <v>-78.600000000000023</v>
      </c>
      <c r="C10" s="12">
        <f>C8-C9</f>
        <v>-337.6</v>
      </c>
      <c r="D10" s="12">
        <f>D8-D9</f>
        <v>-270.79999999999995</v>
      </c>
      <c r="E10" s="34">
        <f>E8-E9</f>
        <v>-225.70000000000005</v>
      </c>
    </row>
    <row r="11" spans="1:5" ht="35.1" customHeight="1">
      <c r="A11" s="33" t="s">
        <v>30</v>
      </c>
      <c r="B11" s="12">
        <f>0-76.7</f>
        <v>-76.7</v>
      </c>
      <c r="C11" s="12">
        <f>0-243.8</f>
        <v>-243.8</v>
      </c>
      <c r="D11" s="12">
        <f>0-177.4</f>
        <v>-177.4</v>
      </c>
      <c r="E11" s="34">
        <f>0-188.9</f>
        <v>-188.9</v>
      </c>
    </row>
    <row r="12" spans="1:5" ht="35.1" customHeight="1">
      <c r="A12" s="33" t="s">
        <v>31</v>
      </c>
      <c r="B12" s="12">
        <f>0-313.4</f>
        <v>-313.39999999999998</v>
      </c>
      <c r="C12" s="12">
        <f>0-601.4</f>
        <v>-601.4</v>
      </c>
      <c r="D12" s="12">
        <f>0-506.9</f>
        <v>-506.9</v>
      </c>
      <c r="E12" s="34">
        <f>0-461.7</f>
        <v>-461.7</v>
      </c>
    </row>
    <row r="13" spans="1:5" ht="35.1" customHeight="1">
      <c r="A13" s="33" t="s">
        <v>32</v>
      </c>
      <c r="B13" s="12">
        <f>0</f>
        <v>0</v>
      </c>
      <c r="C13" s="12">
        <f>0-71.5</f>
        <v>-71.5</v>
      </c>
      <c r="D13" s="12">
        <f>0-132.6</f>
        <v>-132.6</v>
      </c>
      <c r="E13" s="34">
        <f>0-87.5</f>
        <v>-87.5</v>
      </c>
    </row>
    <row r="14" spans="1:5" ht="35.1" customHeight="1">
      <c r="A14" s="33" t="s">
        <v>33</v>
      </c>
      <c r="B14" s="35">
        <f>0-1863</f>
        <v>-1863</v>
      </c>
      <c r="C14" s="35">
        <f>0-263123</f>
        <v>-263123</v>
      </c>
      <c r="D14" s="35">
        <f>0-204223</f>
        <v>-204223</v>
      </c>
      <c r="E14" s="36">
        <f>0-159085</f>
        <v>-159085</v>
      </c>
    </row>
    <row r="15" spans="1:5" ht="15" customHeight="1"/>
    <row r="16" spans="1:5" ht="15" customHeight="1">
      <c r="A16" s="48" t="s">
        <v>16</v>
      </c>
      <c r="B16" s="48"/>
    </row>
    <row r="17" ht="35.1" customHeight="1"/>
  </sheetData>
  <mergeCells count="3">
    <mergeCell ref="A1:E1"/>
    <mergeCell ref="A2:E2"/>
    <mergeCell ref="A16:B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Tab.1</vt:lpstr>
      <vt:lpstr>Tab.2</vt:lpstr>
      <vt:lpstr>Tab.3</vt:lpstr>
      <vt:lpstr>Tab.1!Area_stampa</vt:lpstr>
      <vt:lpstr>Tab.2!Area_stampa</vt:lpstr>
      <vt:lpstr>Tab.3!Area_stampa</vt:lpstr>
      <vt:lpstr>Tab.1!Titoli_stampa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Collevecchio</dc:creator>
  <cp:lastModifiedBy>MarioCollevecchio</cp:lastModifiedBy>
  <cp:lastPrinted>2022-02-25T18:07:32Z</cp:lastPrinted>
  <dcterms:created xsi:type="dcterms:W3CDTF">2015-06-05T18:19:34Z</dcterms:created>
  <dcterms:modified xsi:type="dcterms:W3CDTF">2022-03-08T17:18:37Z</dcterms:modified>
</cp:coreProperties>
</file>